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1-03 MSF INF TRIM 2018\"/>
    </mc:Choice>
  </mc:AlternateContent>
  <bookViews>
    <workbookView xWindow="0" yWindow="0" windowWidth="24000" windowHeight="930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4" i="1"/>
  <c r="G90" i="1"/>
  <c r="G86" i="1"/>
  <c r="G74" i="1"/>
  <c r="G62" i="1"/>
  <c r="G54" i="1"/>
  <c r="G50" i="1"/>
  <c r="G46" i="1"/>
  <c r="G42" i="1"/>
  <c r="G34" i="1"/>
  <c r="G30" i="1"/>
  <c r="G26" i="1"/>
  <c r="G14" i="1"/>
  <c r="G6" i="1"/>
  <c r="F100" i="1"/>
  <c r="G100" i="1" s="1"/>
  <c r="F99" i="1"/>
  <c r="G99" i="1" s="1"/>
  <c r="F98" i="1"/>
  <c r="F96" i="1"/>
  <c r="G96" i="1" s="1"/>
  <c r="F95" i="1"/>
  <c r="G95" i="1" s="1"/>
  <c r="F94" i="1"/>
  <c r="F93" i="1"/>
  <c r="G93" i="1" s="1"/>
  <c r="F92" i="1"/>
  <c r="G92" i="1" s="1"/>
  <c r="F90" i="1"/>
  <c r="F89" i="1"/>
  <c r="G89" i="1" s="1"/>
  <c r="F88" i="1"/>
  <c r="G88" i="1" s="1"/>
  <c r="F87" i="1"/>
  <c r="G87" i="1" s="1"/>
  <c r="F86" i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F53" i="1"/>
  <c r="G53" i="1" s="1"/>
  <c r="F52" i="1"/>
  <c r="G52" i="1" s="1"/>
  <c r="F51" i="1"/>
  <c r="G51" i="1" s="1"/>
  <c r="F50" i="1"/>
  <c r="F48" i="1"/>
  <c r="G48" i="1" s="1"/>
  <c r="F47" i="1"/>
  <c r="G47" i="1" s="1"/>
  <c r="F46" i="1"/>
  <c r="F45" i="1"/>
  <c r="G45" i="1" s="1"/>
  <c r="F44" i="1"/>
  <c r="G44" i="1" s="1"/>
  <c r="F42" i="1"/>
  <c r="F41" i="1"/>
  <c r="G41" i="1" s="1"/>
  <c r="F40" i="1"/>
  <c r="G40" i="1" s="1"/>
  <c r="F39" i="1"/>
  <c r="G39" i="1" s="1"/>
  <c r="F37" i="1"/>
  <c r="G37" i="1" s="1"/>
  <c r="F36" i="1"/>
  <c r="G36" i="1" s="1"/>
  <c r="F34" i="1"/>
  <c r="F32" i="1"/>
  <c r="G32" i="1" s="1"/>
  <c r="F31" i="1"/>
  <c r="G31" i="1" s="1"/>
  <c r="F30" i="1"/>
  <c r="F29" i="1"/>
  <c r="G29" i="1" s="1"/>
  <c r="F28" i="1"/>
  <c r="G28" i="1" s="1"/>
  <c r="F26" i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C78" i="1"/>
  <c r="C72" i="1"/>
  <c r="C63" i="1"/>
  <c r="C55" i="1"/>
  <c r="C49" i="1"/>
  <c r="F49" i="1" s="1"/>
  <c r="G49" i="1" s="1"/>
  <c r="C44" i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C5" i="1"/>
  <c r="F84" i="1" l="1"/>
  <c r="G84" i="1" s="1"/>
  <c r="F78" i="1"/>
  <c r="G78" i="1" s="1"/>
  <c r="F72" i="1"/>
  <c r="G72" i="1" s="1"/>
  <c r="E43" i="1"/>
  <c r="F63" i="1"/>
  <c r="G63" i="1" s="1"/>
  <c r="F13" i="1"/>
  <c r="G13" i="1" s="1"/>
  <c r="E4" i="1"/>
  <c r="F5" i="1"/>
  <c r="G5" i="1" s="1"/>
  <c r="D4" i="1"/>
  <c r="C4" i="1"/>
  <c r="C43" i="1"/>
  <c r="D43" i="1"/>
  <c r="F55" i="1"/>
  <c r="G55" i="1" s="1"/>
  <c r="F21" i="1"/>
  <c r="G21" i="1" s="1"/>
  <c r="E3" i="1" l="1"/>
  <c r="F4" i="1"/>
  <c r="G4" i="1" s="1"/>
  <c r="D3" i="1"/>
  <c r="C3" i="1"/>
  <c r="F43" i="1"/>
  <c r="G43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<sst xmlns="http://schemas.openxmlformats.org/spreadsheetml/2006/main" count="125" uniqueCount="123">
  <si>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</si>
  <si>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</si>
  <si>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</si>
  <si>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</si>
  <si>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</si>
  <si>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</si>
  <si>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</si>
  <si>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</si>
  <si>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</si>
  <si>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</si>
  <si>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</si>
  <si>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</si>
  <si>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</si>
  <si>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</si>
  <si>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</si>
  <si>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</si>
  <si>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</si>
  <si>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</si>
  <si>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</si>
  <si>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</si>
  <si>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</si>
  <si>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</si>
  <si>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</si>
  <si>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</si>
  <si>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</si>
  <si>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</si>
  <si>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</si>
  <si>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</si>
  <si>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</si>
  <si>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</si>
  <si>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</si>
  <si>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</si>
  <si>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</si>
  <si>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</si>
  <si>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</si>
  <si>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</si>
  <si>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</si>
  <si>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</si>
  <si>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</si>
  <si>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</si>
  <si>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</si>
  <si>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</si>
  <si>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</si>
  <si>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</si>
  <si>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</si>
  <si>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</si>
  <si>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</si>
  <si>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</si>
  <si>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</si>
  <si>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</si>
  <si>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</si>
  <si>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</si>
  <si>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</si>
  <si>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</si>
  <si>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</si>
  <si>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</si>
  <si>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</si>
  <si>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</si>
  <si>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</si>
  <si>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</si>
  <si>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</si>
  <si>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</si>
  <si>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</si>
  <si>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</si>
  <si>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</si>
  <si>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</si>
  <si>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</si>
  <si>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</si>
  <si>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</si>
  <si>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</si>
  <si>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</si>
  <si>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</si>
  <si>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</si>
  <si>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</si>
  <si>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</si>
  <si>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</si>
  <si>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</si>
  <si>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</si>
  <si>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</si>
  <si>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</si>
  <si>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</si>
  <si>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</si>
  <si>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</si>
  <si>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</si>
  <si>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</si>
  <si>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</si>
  <si>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</si>
  <si>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</si>
  <si>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</si>
  <si>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</si>
  <si>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</si>
  <si>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</si>
  <si>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</si>
  <si>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</si>
  <si>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</si>
  <si>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</si>
  <si>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</si>
  <si>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</si>
  <si>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</si>
  <si>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</si>
  <si>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</si>
  <si>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</si>
  <si>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</si>
  <si>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</si>
  <si>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</si>
  <si>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</si>
  <si>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</si>
  <si>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</si>
  <si>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</si>
  <si>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</si>
  <si>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</si>
  <si>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</si>
  <si>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</si>
  <si>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</si>
  <si>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</si>
  <si>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</si>
  <si>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</si>
  <si>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</si>
  <si>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</si>
  <si>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</si>
  <si>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</si>
  <si>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</si>
  <si>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SAN FELIPE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</si>
</sst>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76" activePane="bottomLeft" state="frozen"/>
      <selection pane="bottomLeft" sqref="A1:G100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713475319.69999981</v>
      </c>
      <c r="D3" s="3">
        <f>SUM(D4+D43)</f>
        <v>331636326.93000001</v>
      </c>
      <c r="E3" s="3">
        <f>SUM(E4+E43)</f>
        <v>278919091.31999999</v>
      </c>
      <c r="F3" s="3">
        <f>C3+D3-E3</f>
        <v>766192555.30999994</v>
      </c>
      <c r="G3" s="4">
        <f>F3-C3</f>
        <v>52717235.610000134</v>
      </c>
    </row>
    <row r="4" spans="1:7" x14ac:dyDescent="0.2">
      <c r="A4" s="5">
        <v>1100</v>
      </c>
      <c r="B4" s="6" t="s">
        <v>4</v>
      </c>
      <c r="C4" s="7">
        <f>SUM(C5+C13+C21+C27+C33+C35+C38)</f>
        <v>150270553.36000001</v>
      </c>
      <c r="D4" s="7">
        <f>SUM(D5+D13+D21+D27+D33+D35+D38)</f>
        <v>255222979.88</v>
      </c>
      <c r="E4" s="7">
        <f>SUM(E5+E13+E21+E27+E33+E35+E38)</f>
        <v>273038855.32999998</v>
      </c>
      <c r="F4" s="7">
        <f t="shared" ref="F4:F67" si="0">C4+D4-E4</f>
        <v>132454677.91000003</v>
      </c>
      <c r="G4" s="8">
        <f t="shared" ref="G4:G67" si="1">F4-C4</f>
        <v>-17815875.449999988</v>
      </c>
    </row>
    <row r="5" spans="1:7" x14ac:dyDescent="0.2">
      <c r="A5" s="5">
        <v>1110</v>
      </c>
      <c r="B5" s="6" t="s">
        <v>5</v>
      </c>
      <c r="C5" s="7">
        <f>SUM(C6:C12)</f>
        <v>104918454.85000001</v>
      </c>
      <c r="D5" s="7">
        <f>SUM(D6:D12)</f>
        <v>188215762.66</v>
      </c>
      <c r="E5" s="7">
        <f>SUM(E6:E12)</f>
        <v>176203842.31999996</v>
      </c>
      <c r="F5" s="7">
        <f t="shared" si="0"/>
        <v>116930375.19000003</v>
      </c>
      <c r="G5" s="8">
        <f t="shared" si="1"/>
        <v>12011920.340000018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34044688.270000003</v>
      </c>
      <c r="D7" s="10">
        <v>173274179.56999999</v>
      </c>
      <c r="E7" s="10">
        <v>121977281.70999999</v>
      </c>
      <c r="F7" s="10">
        <f t="shared" si="0"/>
        <v>85341586.13000001</v>
      </c>
      <c r="G7" s="11">
        <f t="shared" si="1"/>
        <v>51296897.860000007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53382036.530000001</v>
      </c>
      <c r="D9" s="10">
        <v>815884.66</v>
      </c>
      <c r="E9" s="10">
        <v>38871275.689999998</v>
      </c>
      <c r="F9" s="10">
        <f t="shared" si="0"/>
        <v>15326645.5</v>
      </c>
      <c r="G9" s="11">
        <f t="shared" si="1"/>
        <v>-38055391.030000001</v>
      </c>
    </row>
    <row r="10" spans="1:7" x14ac:dyDescent="0.2">
      <c r="A10" s="9">
        <v>1115</v>
      </c>
      <c r="B10" s="26" t="s">
        <v>10</v>
      </c>
      <c r="C10" s="10">
        <v>17491730.050000001</v>
      </c>
      <c r="D10" s="10">
        <v>14125698.43</v>
      </c>
      <c r="E10" s="10">
        <v>15355284.92</v>
      </c>
      <c r="F10" s="10">
        <f t="shared" si="0"/>
        <v>16262143.560000001</v>
      </c>
      <c r="G10" s="11">
        <f t="shared" si="1"/>
        <v>-1229586.4900000002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5329862.93</v>
      </c>
      <c r="D13" s="7">
        <f>SUM(D14:D20)</f>
        <v>63580123.369999997</v>
      </c>
      <c r="E13" s="7">
        <f>SUM(E14:E20)</f>
        <v>64304964.700000003</v>
      </c>
      <c r="F13" s="7">
        <f t="shared" si="0"/>
        <v>4605021.599999994</v>
      </c>
      <c r="G13" s="8">
        <f t="shared" si="1"/>
        <v>-724841.33000000566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17017.64</v>
      </c>
      <c r="D15" s="10">
        <v>51165408.039999999</v>
      </c>
      <c r="E15" s="10">
        <v>51160935.740000002</v>
      </c>
      <c r="F15" s="10">
        <f t="shared" si="0"/>
        <v>21489.939999997616</v>
      </c>
      <c r="G15" s="11">
        <f t="shared" si="1"/>
        <v>4472.2999999976164</v>
      </c>
    </row>
    <row r="16" spans="1:7" x14ac:dyDescent="0.2">
      <c r="A16" s="9">
        <v>1123</v>
      </c>
      <c r="B16" s="26" t="s">
        <v>15</v>
      </c>
      <c r="C16" s="10">
        <v>4034845.9</v>
      </c>
      <c r="D16" s="10">
        <v>635741.22</v>
      </c>
      <c r="E16" s="10">
        <v>448958.22</v>
      </c>
      <c r="F16" s="10">
        <f t="shared" si="0"/>
        <v>4221628.9000000004</v>
      </c>
      <c r="G16" s="11">
        <f t="shared" si="1"/>
        <v>186783.00000000047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3628732.17</v>
      </c>
      <c r="E17" s="10">
        <v>3628732.17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45000</v>
      </c>
      <c r="E18" s="10">
        <v>40000</v>
      </c>
      <c r="F18" s="10">
        <f t="shared" si="0"/>
        <v>5000</v>
      </c>
      <c r="G18" s="11">
        <f t="shared" si="1"/>
        <v>5000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1277999.3899999999</v>
      </c>
      <c r="D20" s="10">
        <v>8105241.9400000004</v>
      </c>
      <c r="E20" s="10">
        <v>9026338.5700000003</v>
      </c>
      <c r="F20" s="10">
        <f t="shared" si="0"/>
        <v>356902.75999999978</v>
      </c>
      <c r="G20" s="11">
        <f t="shared" si="1"/>
        <v>-921096.63000000012</v>
      </c>
    </row>
    <row r="21" spans="1:7" x14ac:dyDescent="0.2">
      <c r="A21" s="5">
        <v>1130</v>
      </c>
      <c r="B21" s="27" t="s">
        <v>19</v>
      </c>
      <c r="C21" s="7">
        <f>SUM(C22:C26)</f>
        <v>40022235.579999998</v>
      </c>
      <c r="D21" s="7">
        <f>SUM(D22:D26)</f>
        <v>3427093.85</v>
      </c>
      <c r="E21" s="7">
        <f>SUM(E22:E26)</f>
        <v>32530048.309999999</v>
      </c>
      <c r="F21" s="7">
        <f t="shared" si="0"/>
        <v>10919281.120000001</v>
      </c>
      <c r="G21" s="8">
        <f t="shared" si="1"/>
        <v>-29102954.459999997</v>
      </c>
    </row>
    <row r="22" spans="1:7" x14ac:dyDescent="0.2">
      <c r="A22" s="9">
        <v>1131</v>
      </c>
      <c r="B22" s="26" t="s">
        <v>20</v>
      </c>
      <c r="C22" s="10">
        <v>710426.39</v>
      </c>
      <c r="D22" s="10">
        <v>87290</v>
      </c>
      <c r="E22" s="10">
        <v>87290</v>
      </c>
      <c r="F22" s="10">
        <f t="shared" si="0"/>
        <v>710426.39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1238991.08</v>
      </c>
      <c r="D23" s="10">
        <v>0</v>
      </c>
      <c r="E23" s="10">
        <v>0</v>
      </c>
      <c r="F23" s="10">
        <f t="shared" si="0"/>
        <v>1238991.08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38072818.109999999</v>
      </c>
      <c r="D25" s="10">
        <v>3339803.85</v>
      </c>
      <c r="E25" s="10">
        <v>32442758.309999999</v>
      </c>
      <c r="F25" s="10">
        <f t="shared" si="0"/>
        <v>8969863.6500000022</v>
      </c>
      <c r="G25" s="11">
        <f t="shared" si="1"/>
        <v>-29102954.459999997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563204766.33999979</v>
      </c>
      <c r="D43" s="7">
        <f>SUM(D44+D49+D55+D63+D72+D78+D84+D91+D97)</f>
        <v>76413347.049999997</v>
      </c>
      <c r="E43" s="7">
        <f>SUM(E44+E49+E55+E63+E72+E78+E84+E91+E97)</f>
        <v>5880235.9899999993</v>
      </c>
      <c r="F43" s="7">
        <f t="shared" si="0"/>
        <v>633737877.39999974</v>
      </c>
      <c r="G43" s="8">
        <f t="shared" si="1"/>
        <v>70533111.059999943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540675456.25999999</v>
      </c>
      <c r="D55" s="14">
        <f>SUM(D56:D62)</f>
        <v>76197590.450000003</v>
      </c>
      <c r="E55" s="14">
        <f>SUM(E56:E62)</f>
        <v>5680414.3899999997</v>
      </c>
      <c r="F55" s="14">
        <f t="shared" si="0"/>
        <v>611192632.32000005</v>
      </c>
      <c r="G55" s="15">
        <f t="shared" si="1"/>
        <v>70517176.060000062</v>
      </c>
    </row>
    <row r="56" spans="1:7" x14ac:dyDescent="0.2">
      <c r="A56" s="9">
        <v>1231</v>
      </c>
      <c r="B56" s="26" t="s">
        <v>51</v>
      </c>
      <c r="C56" s="10">
        <v>43668046.310000002</v>
      </c>
      <c r="D56" s="10">
        <v>930000</v>
      </c>
      <c r="E56" s="10">
        <v>0</v>
      </c>
      <c r="F56" s="10">
        <f t="shared" si="0"/>
        <v>44598046.310000002</v>
      </c>
      <c r="G56" s="11">
        <f t="shared" si="1"/>
        <v>930000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38611722.079999998</v>
      </c>
      <c r="D58" s="10">
        <v>0</v>
      </c>
      <c r="E58" s="10">
        <v>0</v>
      </c>
      <c r="F58" s="10">
        <f t="shared" si="0"/>
        <v>38611722.079999998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3740093.71</v>
      </c>
      <c r="D59" s="10">
        <v>0</v>
      </c>
      <c r="E59" s="10">
        <v>0</v>
      </c>
      <c r="F59" s="10">
        <f t="shared" si="0"/>
        <v>3740093.71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439211772.63</v>
      </c>
      <c r="D60" s="10">
        <v>73094406.150000006</v>
      </c>
      <c r="E60" s="10">
        <v>5680414.3899999997</v>
      </c>
      <c r="F60" s="10">
        <f t="shared" si="0"/>
        <v>506625764.38999999</v>
      </c>
      <c r="G60" s="11">
        <f t="shared" si="1"/>
        <v>67413991.75999999</v>
      </c>
    </row>
    <row r="61" spans="1:7" x14ac:dyDescent="0.2">
      <c r="A61" s="9">
        <v>1236</v>
      </c>
      <c r="B61" s="26" t="s">
        <v>56</v>
      </c>
      <c r="C61" s="10">
        <v>15443821.529999999</v>
      </c>
      <c r="D61" s="10">
        <v>2173184.2999999998</v>
      </c>
      <c r="E61" s="10">
        <v>0</v>
      </c>
      <c r="F61" s="10">
        <f t="shared" si="0"/>
        <v>17617005.829999998</v>
      </c>
      <c r="G61" s="11">
        <f t="shared" si="1"/>
        <v>2173184.2999999989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50748763.169999994</v>
      </c>
      <c r="D63" s="7">
        <f>SUM(D64:D71)</f>
        <v>15935</v>
      </c>
      <c r="E63" s="7">
        <f>SUM(E64:E71)</f>
        <v>0</v>
      </c>
      <c r="F63" s="7">
        <f t="shared" si="0"/>
        <v>50764698.169999994</v>
      </c>
      <c r="G63" s="8">
        <f t="shared" si="1"/>
        <v>15935</v>
      </c>
    </row>
    <row r="64" spans="1:7" x14ac:dyDescent="0.2">
      <c r="A64" s="9">
        <v>1241</v>
      </c>
      <c r="B64" s="26" t="s">
        <v>59</v>
      </c>
      <c r="C64" s="10">
        <v>8734657.9600000009</v>
      </c>
      <c r="D64" s="10">
        <v>11135</v>
      </c>
      <c r="E64" s="10">
        <v>0</v>
      </c>
      <c r="F64" s="10">
        <f t="shared" si="0"/>
        <v>8745792.9600000009</v>
      </c>
      <c r="G64" s="11">
        <f t="shared" si="1"/>
        <v>11135</v>
      </c>
    </row>
    <row r="65" spans="1:7" x14ac:dyDescent="0.2">
      <c r="A65" s="9">
        <v>1242</v>
      </c>
      <c r="B65" s="26" t="s">
        <v>60</v>
      </c>
      <c r="C65" s="10">
        <v>1676408.86</v>
      </c>
      <c r="D65" s="10">
        <v>0</v>
      </c>
      <c r="E65" s="10">
        <v>0</v>
      </c>
      <c r="F65" s="10">
        <f t="shared" si="0"/>
        <v>1676408.86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213937.36</v>
      </c>
      <c r="D66" s="10">
        <v>4800</v>
      </c>
      <c r="E66" s="10">
        <v>0</v>
      </c>
      <c r="F66" s="10">
        <f t="shared" si="0"/>
        <v>218737.36</v>
      </c>
      <c r="G66" s="11">
        <f t="shared" si="1"/>
        <v>4800</v>
      </c>
    </row>
    <row r="67" spans="1:7" x14ac:dyDescent="0.2">
      <c r="A67" s="9">
        <v>1244</v>
      </c>
      <c r="B67" s="26" t="s">
        <v>62</v>
      </c>
      <c r="C67" s="10">
        <v>35074363.289999999</v>
      </c>
      <c r="D67" s="10">
        <v>0</v>
      </c>
      <c r="E67" s="10">
        <v>0</v>
      </c>
      <c r="F67" s="10">
        <f t="shared" si="0"/>
        <v>35074363.289999999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587103.03</v>
      </c>
      <c r="D68" s="10">
        <v>0</v>
      </c>
      <c r="E68" s="10">
        <v>0</v>
      </c>
      <c r="F68" s="10">
        <f t="shared" ref="F68:F100" si="2">C68+D68-E68</f>
        <v>587103.03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3875298.51</v>
      </c>
      <c r="D69" s="10">
        <v>0</v>
      </c>
      <c r="E69" s="10">
        <v>0</v>
      </c>
      <c r="F69" s="10">
        <f t="shared" si="2"/>
        <v>3875298.51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283244.15999999997</v>
      </c>
      <c r="D70" s="10">
        <v>0</v>
      </c>
      <c r="E70" s="10">
        <v>0</v>
      </c>
      <c r="F70" s="10">
        <f t="shared" si="2"/>
        <v>283244.15999999997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303750</v>
      </c>
      <c r="D71" s="10">
        <v>0</v>
      </c>
      <c r="E71" s="10">
        <v>0</v>
      </c>
      <c r="F71" s="10">
        <f t="shared" si="2"/>
        <v>303750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1063854.43</v>
      </c>
      <c r="D72" s="7">
        <f>SUM(D73:D77)</f>
        <v>199821.6</v>
      </c>
      <c r="E72" s="7">
        <f>SUM(E73:E77)</f>
        <v>199821.6</v>
      </c>
      <c r="F72" s="7">
        <f t="shared" si="2"/>
        <v>1063854.43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1030079.13</v>
      </c>
      <c r="D73" s="10">
        <v>199821.6</v>
      </c>
      <c r="E73" s="10">
        <v>199821.6</v>
      </c>
      <c r="F73" s="10">
        <f t="shared" si="2"/>
        <v>1030079.13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33775.300000000003</v>
      </c>
      <c r="D76" s="13">
        <v>0</v>
      </c>
      <c r="E76" s="13">
        <v>0</v>
      </c>
      <c r="F76" s="13">
        <f t="shared" si="2"/>
        <v>33775.300000000003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-29324929.449999999</v>
      </c>
      <c r="D78" s="7">
        <f>SUM(D79:D83)</f>
        <v>0</v>
      </c>
      <c r="E78" s="7">
        <f>SUM(E79:E83)</f>
        <v>0</v>
      </c>
      <c r="F78" s="7">
        <f t="shared" si="2"/>
        <v>-29324929.449999999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-2359840.66</v>
      </c>
      <c r="D79" s="13">
        <v>0</v>
      </c>
      <c r="E79" s="13">
        <v>0</v>
      </c>
      <c r="F79" s="13">
        <f t="shared" si="2"/>
        <v>-2359840.66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-26463189.289999999</v>
      </c>
      <c r="D81" s="13">
        <v>0</v>
      </c>
      <c r="E81" s="13">
        <v>0</v>
      </c>
      <c r="F81" s="13">
        <f t="shared" si="2"/>
        <v>-26463189.289999999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-202500</v>
      </c>
      <c r="D82" s="13">
        <v>0</v>
      </c>
      <c r="E82" s="13">
        <v>0</v>
      </c>
      <c r="F82" s="13">
        <f t="shared" si="2"/>
        <v>-202500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-299399.5</v>
      </c>
      <c r="D83" s="13">
        <v>0</v>
      </c>
      <c r="E83" s="13">
        <v>0</v>
      </c>
      <c r="F83" s="13">
        <f t="shared" si="2"/>
        <v>-299399.5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41621.93</v>
      </c>
      <c r="D84" s="7">
        <f>SUM(D85:D90)</f>
        <v>0</v>
      </c>
      <c r="E84" s="7">
        <f>SUM(E85:E90)</f>
        <v>0</v>
      </c>
      <c r="F84" s="7">
        <f t="shared" si="2"/>
        <v>41621.93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41621.93</v>
      </c>
      <c r="D85" s="13">
        <v>0</v>
      </c>
      <c r="E85" s="13">
        <v>0</v>
      </c>
      <c r="F85" s="13">
        <f t="shared" si="2"/>
        <v>41621.93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2018-04-18T13:49:47Z</cp:lastPrinted>
  <dcterms:created xsi:type="dcterms:W3CDTF">2014-02-09T04:04:15Z</dcterms:created>
  <dcterms:modified xsi:type="dcterms:W3CDTF">2018-04-18T13:49:52Z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